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2036" windowHeight="5940" activeTab="0"/>
  </bookViews>
  <sheets>
    <sheet name="Sheet1" sheetId="1" r:id="rId1"/>
  </sheets>
  <definedNames>
    <definedName name="_Fill" hidden="1">'Sheet1'!#REF!</definedName>
    <definedName name="Decision_vars">'Sheet1'!$B$44:$C$46</definedName>
    <definedName name="Demand_desired">'Sheet1'!$C$69:$C$70</definedName>
    <definedName name="Demand_used">'Sheet1'!$B$69:$B$70</definedName>
    <definedName name="Obj_fct">'Sheet1'!$D$55</definedName>
    <definedName name="_xlnm.Print_Area" localSheetId="0">'Sheet1'!$A$1:$H$72</definedName>
    <definedName name="solver_adj" localSheetId="0" hidden="1">'Sheet1'!$B$44:$C$46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'Sheet1'!$B$44:$C$46</definedName>
    <definedName name="solver_lhs2" localSheetId="0" hidden="1">'Sheet1'!$B$69:$B$70</definedName>
    <definedName name="solver_lhs3" localSheetId="0" hidden="1">'Sheet1'!$B$61:$B$63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'Sheet1'!$D$55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'Sheet1'!$C$69:$C$70</definedName>
    <definedName name="solver_rhs3" localSheetId="0" hidden="1">'Sheet1'!$C$61:$C$63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'Sheet1'!$B$11:$D$13,'Sheet1'!$B$87:$C$89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_avail">'Sheet1'!$C$61:$C$63</definedName>
    <definedName name="Supply_used">'Sheet1'!$B$61:$B$63</definedName>
  </definedNames>
  <calcPr fullCalcOnLoad="1"/>
</workbook>
</file>

<file path=xl/sharedStrings.xml><?xml version="1.0" encoding="utf-8"?>
<sst xmlns="http://schemas.openxmlformats.org/spreadsheetml/2006/main" count="51" uniqueCount="39">
  <si>
    <t>Dr. Patrick Lyons</t>
  </si>
  <si>
    <t>Determination of Transportation (Production + Distribution) cost.</t>
  </si>
  <si>
    <t>Unit</t>
  </si>
  <si>
    <t>Destinations j = 1, 2</t>
  </si>
  <si>
    <t>Origins</t>
  </si>
  <si>
    <t>Production</t>
  </si>
  <si>
    <t>Unit Distribution Cost</t>
  </si>
  <si>
    <t>Unit Transportation Cost</t>
  </si>
  <si>
    <t>i = 1, 2, 3</t>
  </si>
  <si>
    <t>Cost</t>
  </si>
  <si>
    <t>Supply</t>
  </si>
  <si>
    <t>Atlanta</t>
  </si>
  <si>
    <t>Tulsa</t>
  </si>
  <si>
    <t>Houston</t>
  </si>
  <si>
    <t>Demand</t>
  </si>
  <si>
    <t>a. Define decision variables</t>
  </si>
  <si>
    <t>b. Define objective function</t>
  </si>
  <si>
    <t>c. Define constraints</t>
  </si>
  <si>
    <t>Implementation with Excel Solver</t>
  </si>
  <si>
    <t>Destination</t>
  </si>
  <si>
    <t>j = 1</t>
  </si>
  <si>
    <t>Origin</t>
  </si>
  <si>
    <t>Objective Fct</t>
  </si>
  <si>
    <t>Sums</t>
  </si>
  <si>
    <t>Constraints</t>
  </si>
  <si>
    <r>
      <t xml:space="preserve">Decision Variables - </t>
    </r>
    <r>
      <rPr>
        <b/>
        <sz val="16"/>
        <rFont val="Arial"/>
        <family val="2"/>
      </rPr>
      <t xml:space="preserve">X </t>
    </r>
    <r>
      <rPr>
        <b/>
        <vertAlign val="subscript"/>
        <sz val="16"/>
        <rFont val="Arial"/>
        <family val="2"/>
      </rPr>
      <t>i j</t>
    </r>
  </si>
  <si>
    <t>Supply Used &lt;= Supply Available</t>
  </si>
  <si>
    <t>Used</t>
  </si>
  <si>
    <t>Available</t>
  </si>
  <si>
    <t>Demand Used = Demand Desired</t>
  </si>
  <si>
    <t>Desired</t>
  </si>
  <si>
    <t>j = 2</t>
  </si>
  <si>
    <t>&lt;your name&gt;</t>
  </si>
  <si>
    <t>LA</t>
  </si>
  <si>
    <t>NY</t>
  </si>
  <si>
    <t xml:space="preserve">St. John's University </t>
  </si>
  <si>
    <t xml:space="preserve">Mgt 3325 - Production and Operations Mgt </t>
  </si>
  <si>
    <t>Heizer ed 9</t>
  </si>
  <si>
    <t>Heizer Module C Problem 8 page 749 and 745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</si>
</sst>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General_)"/>
    <numFmt numFmtId="167" formatCode="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7" fillId="0" borderId="1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0" fillId="0" borderId="18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left"/>
    </xf>
    <xf numFmtId="3" fontId="0" fillId="0" borderId="1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85725</xdr:rowOff>
    </xdr:from>
    <xdr:to>
      <xdr:col>8</xdr:col>
      <xdr:colOff>180975</xdr:colOff>
      <xdr:row>4</xdr:row>
      <xdr:rowOff>161925</xdr:rowOff>
    </xdr:to>
    <xdr:sp>
      <xdr:nvSpPr>
        <xdr:cNvPr id="1" name="AutoShape 14"/>
        <xdr:cNvSpPr>
          <a:spLocks/>
        </xdr:cNvSpPr>
      </xdr:nvSpPr>
      <xdr:spPr>
        <a:xfrm>
          <a:off x="5981700" y="685800"/>
          <a:ext cx="1724025" cy="266700"/>
        </a:xfrm>
        <a:prstGeom prst="wedgeRoundRectCallout">
          <a:avLst>
            <a:gd name="adj1" fmla="val -9259"/>
            <a:gd name="adj2" fmla="val -16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Replace with your name.</a:t>
          </a:r>
        </a:p>
      </xdr:txBody>
    </xdr:sp>
    <xdr:clientData/>
  </xdr:twoCellAnchor>
  <xdr:twoCellAnchor>
    <xdr:from>
      <xdr:col>7</xdr:col>
      <xdr:colOff>190500</xdr:colOff>
      <xdr:row>10</xdr:row>
      <xdr:rowOff>171450</xdr:rowOff>
    </xdr:from>
    <xdr:to>
      <xdr:col>9</xdr:col>
      <xdr:colOff>523875</xdr:colOff>
      <xdr:row>15</xdr:row>
      <xdr:rowOff>76200</xdr:rowOff>
    </xdr:to>
    <xdr:sp>
      <xdr:nvSpPr>
        <xdr:cNvPr id="2" name="AutoShape 15"/>
        <xdr:cNvSpPr>
          <a:spLocks/>
        </xdr:cNvSpPr>
      </xdr:nvSpPr>
      <xdr:spPr>
        <a:xfrm>
          <a:off x="6696075" y="2200275"/>
          <a:ext cx="2190750" cy="857250"/>
        </a:xfrm>
        <a:prstGeom prst="wedgeRoundRectCallout">
          <a:avLst>
            <a:gd name="adj1" fmla="val -56069"/>
            <a:gd name="adj2" fmla="val -37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required coefficients and constants in the yellow cells.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Tools menu, invoke Solver and solve.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2"/>
  <sheetViews>
    <sheetView showGridLines="0" tabSelected="1" zoomScalePageLayoutView="0" workbookViewId="0" topLeftCell="A1">
      <selection activeCell="H10" sqref="H10"/>
    </sheetView>
  </sheetViews>
  <sheetFormatPr defaultColWidth="9.77734375" defaultRowHeight="15"/>
  <cols>
    <col min="1" max="1" width="13.21484375" style="0" customWidth="1"/>
    <col min="2" max="3" width="9.77734375" style="0" customWidth="1"/>
    <col min="4" max="5" width="10.77734375" style="0" customWidth="1"/>
    <col min="6" max="6" width="9.77734375" style="0" customWidth="1"/>
    <col min="7" max="7" width="11.77734375" style="0" customWidth="1"/>
    <col min="8" max="8" width="11.88671875" style="0" customWidth="1"/>
  </cols>
  <sheetData>
    <row r="1" spans="1:8" ht="17.25">
      <c r="A1" s="2" t="s">
        <v>35</v>
      </c>
      <c r="B1" s="3"/>
      <c r="C1" s="3"/>
      <c r="D1" s="3"/>
      <c r="E1" s="3"/>
      <c r="F1" s="3"/>
      <c r="G1" s="3"/>
      <c r="H1" s="3"/>
    </row>
    <row r="2" spans="1:8" ht="15">
      <c r="A2" s="1" t="s">
        <v>36</v>
      </c>
      <c r="H2" s="55" t="s">
        <v>32</v>
      </c>
    </row>
    <row r="3" spans="1:8" ht="15">
      <c r="A3" s="1" t="s">
        <v>0</v>
      </c>
      <c r="H3" s="71" t="s">
        <v>37</v>
      </c>
    </row>
    <row r="5" spans="1:8" ht="17.25">
      <c r="A5" s="4" t="s">
        <v>38</v>
      </c>
      <c r="B5" s="3"/>
      <c r="C5" s="3"/>
      <c r="D5" s="3"/>
      <c r="E5" s="3"/>
      <c r="F5" s="3"/>
      <c r="G5" s="3"/>
      <c r="H5" s="3"/>
    </row>
    <row r="7" spans="1:8" ht="20.25">
      <c r="A7" s="5" t="s">
        <v>1</v>
      </c>
      <c r="B7" s="6"/>
      <c r="C7" s="6"/>
      <c r="D7" s="6"/>
      <c r="E7" s="6"/>
      <c r="F7" s="6"/>
      <c r="G7" s="6"/>
      <c r="H7" s="7"/>
    </row>
    <row r="8" spans="2:6" ht="15">
      <c r="B8" s="15" t="s">
        <v>2</v>
      </c>
      <c r="E8" s="16" t="s">
        <v>3</v>
      </c>
      <c r="F8" s="17"/>
    </row>
    <row r="9" spans="1:6" ht="15">
      <c r="A9" s="8" t="s">
        <v>4</v>
      </c>
      <c r="B9" s="11" t="s">
        <v>5</v>
      </c>
      <c r="C9" s="16" t="s">
        <v>6</v>
      </c>
      <c r="D9" s="17"/>
      <c r="E9" s="18" t="s">
        <v>7</v>
      </c>
      <c r="F9" s="19"/>
    </row>
    <row r="10" spans="1:7" ht="15">
      <c r="A10" s="10" t="s">
        <v>8</v>
      </c>
      <c r="B10" s="12" t="s">
        <v>9</v>
      </c>
      <c r="C10" s="13" t="s">
        <v>33</v>
      </c>
      <c r="D10" s="14" t="s">
        <v>34</v>
      </c>
      <c r="E10" s="13" t="str">
        <f>C10</f>
        <v>LA</v>
      </c>
      <c r="F10" s="14" t="str">
        <f>D10</f>
        <v>NY</v>
      </c>
      <c r="G10" s="14" t="s">
        <v>10</v>
      </c>
    </row>
    <row r="11" spans="1:7" ht="15">
      <c r="A11" s="9" t="s">
        <v>11</v>
      </c>
      <c r="B11" s="60"/>
      <c r="C11" s="61"/>
      <c r="D11" s="60"/>
      <c r="E11" s="56">
        <f aca="true" t="shared" si="0" ref="E11:F13">$B11+C11</f>
        <v>0</v>
      </c>
      <c r="F11" s="57">
        <f t="shared" si="0"/>
        <v>0</v>
      </c>
      <c r="G11" s="66"/>
    </row>
    <row r="12" spans="1:7" ht="15">
      <c r="A12" s="9" t="s">
        <v>12</v>
      </c>
      <c r="B12" s="60"/>
      <c r="C12" s="61"/>
      <c r="D12" s="60"/>
      <c r="E12" s="56">
        <f t="shared" si="0"/>
        <v>0</v>
      </c>
      <c r="F12" s="57">
        <f t="shared" si="0"/>
        <v>0</v>
      </c>
      <c r="G12" s="60"/>
    </row>
    <row r="13" spans="1:7" ht="15">
      <c r="A13" s="10" t="s">
        <v>13</v>
      </c>
      <c r="B13" s="62"/>
      <c r="C13" s="63"/>
      <c r="D13" s="62"/>
      <c r="E13" s="58">
        <f t="shared" si="0"/>
        <v>0</v>
      </c>
      <c r="F13" s="59">
        <f t="shared" si="0"/>
        <v>0</v>
      </c>
      <c r="G13" s="62"/>
    </row>
    <row r="14" spans="4:6" ht="15">
      <c r="D14" s="14" t="s">
        <v>14</v>
      </c>
      <c r="E14" s="64"/>
      <c r="F14" s="65"/>
    </row>
    <row r="17" spans="1:8" ht="20.25">
      <c r="A17" s="5" t="s">
        <v>15</v>
      </c>
      <c r="B17" s="6"/>
      <c r="C17" s="6"/>
      <c r="D17" s="6"/>
      <c r="E17" s="6"/>
      <c r="F17" s="6"/>
      <c r="G17" s="6"/>
      <c r="H17" s="7"/>
    </row>
    <row r="21" spans="1:8" ht="20.25">
      <c r="A21" s="20" t="s">
        <v>16</v>
      </c>
      <c r="B21" s="6"/>
      <c r="C21" s="6"/>
      <c r="D21" s="6"/>
      <c r="E21" s="6"/>
      <c r="F21" s="6"/>
      <c r="G21" s="6"/>
      <c r="H21" s="7"/>
    </row>
    <row r="30" spans="1:8" ht="20.25">
      <c r="A30" s="5" t="s">
        <v>17</v>
      </c>
      <c r="B30" s="6"/>
      <c r="C30" s="6"/>
      <c r="D30" s="6"/>
      <c r="E30" s="6"/>
      <c r="F30" s="6"/>
      <c r="G30" s="6"/>
      <c r="H30" s="7"/>
    </row>
    <row r="38" spans="1:8" ht="20.25">
      <c r="A38" s="20" t="s">
        <v>18</v>
      </c>
      <c r="B38" s="6"/>
      <c r="C38" s="6"/>
      <c r="D38" s="6"/>
      <c r="E38" s="6"/>
      <c r="F38" s="6"/>
      <c r="G38" s="6"/>
      <c r="H38" s="7"/>
    </row>
    <row r="39" spans="1:8" ht="20.25">
      <c r="A39" s="27"/>
      <c r="B39" s="21"/>
      <c r="C39" s="21"/>
      <c r="D39" s="21"/>
      <c r="E39" s="21"/>
      <c r="F39" s="21"/>
      <c r="G39" s="21"/>
      <c r="H39" s="21"/>
    </row>
    <row r="40" spans="1:6" ht="23.25">
      <c r="A40" s="75" t="s">
        <v>25</v>
      </c>
      <c r="B40" s="73"/>
      <c r="C40" s="74"/>
      <c r="D40" s="43"/>
      <c r="F40" s="21"/>
    </row>
    <row r="41" spans="1:6" ht="15">
      <c r="A41" s="29"/>
      <c r="B41" s="76" t="s">
        <v>19</v>
      </c>
      <c r="C41" s="74"/>
      <c r="D41" s="52"/>
      <c r="F41" s="23"/>
    </row>
    <row r="42" spans="1:5" ht="15">
      <c r="A42" s="29"/>
      <c r="B42" s="24" t="s">
        <v>20</v>
      </c>
      <c r="C42" s="24" t="s">
        <v>31</v>
      </c>
      <c r="E42" s="23"/>
    </row>
    <row r="43" spans="1:5" ht="15">
      <c r="A43" s="30" t="s">
        <v>21</v>
      </c>
      <c r="B43" s="25" t="str">
        <f>C10</f>
        <v>LA</v>
      </c>
      <c r="C43" s="25" t="str">
        <f>D10</f>
        <v>NY</v>
      </c>
      <c r="E43" s="23"/>
    </row>
    <row r="44" spans="1:5" ht="15">
      <c r="A44" s="26" t="str">
        <f>"i = 1 "&amp;A11</f>
        <v>i = 1 Atlanta</v>
      </c>
      <c r="B44" s="67">
        <v>0</v>
      </c>
      <c r="C44" s="67">
        <v>0</v>
      </c>
      <c r="E44" s="23"/>
    </row>
    <row r="45" spans="1:5" ht="15">
      <c r="A45" s="24" t="str">
        <f>"i = 2 "&amp;A12</f>
        <v>i = 2 Tulsa</v>
      </c>
      <c r="B45" s="69">
        <v>0</v>
      </c>
      <c r="C45" s="68">
        <v>0</v>
      </c>
      <c r="E45" s="23"/>
    </row>
    <row r="46" spans="1:5" ht="15">
      <c r="A46" s="25" t="str">
        <f>"i = 3 "&amp;A13</f>
        <v>i = 3 Houston</v>
      </c>
      <c r="B46" s="70">
        <v>0</v>
      </c>
      <c r="C46" s="46">
        <v>0</v>
      </c>
      <c r="E46" s="23"/>
    </row>
    <row r="47" spans="1:8" ht="15">
      <c r="A47" s="22"/>
      <c r="B47" s="23"/>
      <c r="C47" s="23"/>
      <c r="D47" s="23"/>
      <c r="E47" s="23"/>
      <c r="F47" s="23"/>
      <c r="G47" s="23"/>
      <c r="H47" s="21"/>
    </row>
    <row r="48" spans="1:6" ht="15">
      <c r="A48" s="72" t="s">
        <v>22</v>
      </c>
      <c r="B48" s="73"/>
      <c r="C48" s="74"/>
      <c r="F48" s="23"/>
    </row>
    <row r="49" spans="1:6" ht="15">
      <c r="A49" s="34"/>
      <c r="B49" s="77" t="s">
        <v>19</v>
      </c>
      <c r="C49" s="78"/>
      <c r="D49" s="52"/>
      <c r="E49" s="23"/>
      <c r="F49" s="23"/>
    </row>
    <row r="50" spans="1:5" ht="15">
      <c r="A50" s="34"/>
      <c r="B50" s="26" t="str">
        <f>B42</f>
        <v>j = 1</v>
      </c>
      <c r="C50" s="53" t="str">
        <f>C42</f>
        <v>j = 2</v>
      </c>
      <c r="D50" s="54"/>
      <c r="E50" s="23"/>
    </row>
    <row r="51" spans="1:5" ht="15">
      <c r="A51" s="26" t="s">
        <v>21</v>
      </c>
      <c r="B51" s="25" t="str">
        <f>B43</f>
        <v>LA</v>
      </c>
      <c r="C51" s="25" t="str">
        <f>C43</f>
        <v>NY</v>
      </c>
      <c r="D51" s="25" t="s">
        <v>23</v>
      </c>
      <c r="E51" s="23"/>
    </row>
    <row r="52" spans="1:5" ht="15">
      <c r="A52" s="31" t="str">
        <f>A44</f>
        <v>i = 1 Atlanta</v>
      </c>
      <c r="B52" s="35">
        <f aca="true" t="shared" si="1" ref="B52:C54">E11*B44</f>
        <v>0</v>
      </c>
      <c r="C52" s="35">
        <f t="shared" si="1"/>
        <v>0</v>
      </c>
      <c r="D52" s="35">
        <f>SUM(B52:C52)</f>
        <v>0</v>
      </c>
      <c r="E52" s="23"/>
    </row>
    <row r="53" spans="1:5" ht="15">
      <c r="A53" s="32" t="str">
        <f>A45</f>
        <v>i = 2 Tulsa</v>
      </c>
      <c r="B53" s="36">
        <f t="shared" si="1"/>
        <v>0</v>
      </c>
      <c r="C53" s="37">
        <f t="shared" si="1"/>
        <v>0</v>
      </c>
      <c r="D53" s="38">
        <f>SUM(B53:C53)</f>
        <v>0</v>
      </c>
      <c r="E53" s="23"/>
    </row>
    <row r="54" spans="1:5" ht="15">
      <c r="A54" s="33" t="str">
        <f>A46</f>
        <v>i = 3 Houston</v>
      </c>
      <c r="B54" s="39">
        <f t="shared" si="1"/>
        <v>0</v>
      </c>
      <c r="C54" s="40">
        <f t="shared" si="1"/>
        <v>0</v>
      </c>
      <c r="D54" s="41">
        <f>SUM(B54:C54)</f>
        <v>0</v>
      </c>
      <c r="E54" s="23"/>
    </row>
    <row r="55" spans="1:5" ht="15">
      <c r="A55" s="42" t="s">
        <v>23</v>
      </c>
      <c r="B55" s="41">
        <f>SUM(B52:B54)</f>
        <v>0</v>
      </c>
      <c r="C55" s="41">
        <f>SUM(C52:C54)</f>
        <v>0</v>
      </c>
      <c r="D55" s="46">
        <f>SUM(B55:C55)</f>
        <v>0</v>
      </c>
      <c r="E55" s="23"/>
    </row>
    <row r="56" spans="1:8" ht="15">
      <c r="A56" s="22"/>
      <c r="B56" s="23"/>
      <c r="C56" s="23"/>
      <c r="D56" s="23"/>
      <c r="E56" s="23"/>
      <c r="F56" s="23"/>
      <c r="G56" s="23"/>
      <c r="H56" s="21"/>
    </row>
    <row r="57" spans="1:7" ht="15">
      <c r="A57" s="72" t="s">
        <v>24</v>
      </c>
      <c r="B57" s="73"/>
      <c r="C57" s="74"/>
      <c r="D57" s="43"/>
      <c r="G57" s="23"/>
    </row>
    <row r="58" spans="1:7" ht="15">
      <c r="A58" s="72" t="s">
        <v>26</v>
      </c>
      <c r="B58" s="73"/>
      <c r="C58" s="74"/>
      <c r="D58" s="43"/>
      <c r="G58" s="23"/>
    </row>
    <row r="59" spans="1:7" ht="15">
      <c r="A59" s="28"/>
      <c r="B59" s="26" t="s">
        <v>10</v>
      </c>
      <c r="C59" s="26" t="s">
        <v>10</v>
      </c>
      <c r="D59" s="44"/>
      <c r="G59" s="23"/>
    </row>
    <row r="60" spans="1:7" ht="15">
      <c r="A60" s="26" t="s">
        <v>21</v>
      </c>
      <c r="B60" s="24" t="s">
        <v>27</v>
      </c>
      <c r="C60" s="24" t="s">
        <v>28</v>
      </c>
      <c r="D60" s="44"/>
      <c r="G60" s="23"/>
    </row>
    <row r="61" spans="1:7" ht="15">
      <c r="A61" s="31" t="str">
        <f>A44</f>
        <v>i = 1 Atlanta</v>
      </c>
      <c r="B61" s="67">
        <f>SUM(B44:C44)</f>
        <v>0</v>
      </c>
      <c r="C61" s="67">
        <f>G11</f>
        <v>0</v>
      </c>
      <c r="D61" s="45"/>
      <c r="G61" s="23"/>
    </row>
    <row r="62" spans="1:7" ht="15">
      <c r="A62" s="32" t="str">
        <f>A45</f>
        <v>i = 2 Tulsa</v>
      </c>
      <c r="B62" s="69">
        <f>SUM(B45:C45)</f>
        <v>0</v>
      </c>
      <c r="C62" s="68">
        <f>G12</f>
        <v>0</v>
      </c>
      <c r="D62" s="45"/>
      <c r="G62" s="23"/>
    </row>
    <row r="63" spans="1:7" ht="15">
      <c r="A63" s="33" t="str">
        <f>A46</f>
        <v>i = 3 Houston</v>
      </c>
      <c r="B63" s="70">
        <f>SUM(B46:C46)</f>
        <v>0</v>
      </c>
      <c r="C63" s="46">
        <f>G13</f>
        <v>0</v>
      </c>
      <c r="D63" s="45"/>
      <c r="G63" s="23"/>
    </row>
    <row r="64" spans="1:7" ht="15">
      <c r="A64" s="25" t="s">
        <v>23</v>
      </c>
      <c r="B64" s="41">
        <f>SUM(Supply_used)</f>
        <v>0</v>
      </c>
      <c r="C64" s="46">
        <f>SUM(Supply_avail)</f>
        <v>0</v>
      </c>
      <c r="D64" s="45"/>
      <c r="G64" s="23"/>
    </row>
    <row r="65" spans="1:4" ht="15">
      <c r="A65" s="47"/>
      <c r="B65" s="21"/>
      <c r="C65" s="48"/>
      <c r="D65" s="21"/>
    </row>
    <row r="66" spans="1:4" ht="15">
      <c r="A66" s="72" t="s">
        <v>29</v>
      </c>
      <c r="B66" s="73"/>
      <c r="C66" s="74"/>
      <c r="D66" s="49"/>
    </row>
    <row r="67" spans="1:4" ht="15">
      <c r="A67" s="28"/>
      <c r="B67" s="26" t="s">
        <v>14</v>
      </c>
      <c r="C67" s="26" t="s">
        <v>14</v>
      </c>
      <c r="D67" s="44"/>
    </row>
    <row r="68" spans="1:4" ht="15">
      <c r="A68" s="26" t="s">
        <v>19</v>
      </c>
      <c r="B68" s="24" t="s">
        <v>27</v>
      </c>
      <c r="C68" s="24" t="s">
        <v>30</v>
      </c>
      <c r="D68" s="44"/>
    </row>
    <row r="69" spans="1:7" ht="15">
      <c r="A69" s="26" t="str">
        <f>"j = 1 "&amp;C10</f>
        <v>j = 1 LA</v>
      </c>
      <c r="B69" s="67">
        <f>SUM(B44:B46)</f>
        <v>0</v>
      </c>
      <c r="C69" s="67">
        <f>E14</f>
        <v>0</v>
      </c>
      <c r="D69" s="45"/>
      <c r="G69" s="23"/>
    </row>
    <row r="70" spans="1:7" ht="15">
      <c r="A70" s="32" t="str">
        <f>"j = 2 "&amp;D10</f>
        <v>j = 2 NY</v>
      </c>
      <c r="B70" s="68">
        <f>SUM(C44:C46)</f>
        <v>0</v>
      </c>
      <c r="C70" s="68">
        <f>F14</f>
        <v>0</v>
      </c>
      <c r="D70" s="45"/>
      <c r="G70" s="23"/>
    </row>
    <row r="71" spans="1:8" ht="15">
      <c r="A71" s="14" t="s">
        <v>23</v>
      </c>
      <c r="B71" s="50">
        <f>SUM(Demand_used)</f>
        <v>0</v>
      </c>
      <c r="C71" s="51">
        <f>SUM(Demand_desired)</f>
        <v>0</v>
      </c>
      <c r="E71" s="52"/>
      <c r="H71" s="21"/>
    </row>
    <row r="72" spans="1:8" ht="15">
      <c r="A72" s="49"/>
      <c r="B72" s="44"/>
      <c r="C72" s="49"/>
      <c r="E72" s="52"/>
      <c r="H72" s="21"/>
    </row>
    <row r="73" spans="1:8" ht="20.25">
      <c r="A73" s="27"/>
      <c r="B73" s="21"/>
      <c r="C73" s="21"/>
      <c r="D73" s="21"/>
      <c r="E73" s="21"/>
      <c r="F73" s="21"/>
      <c r="G73" s="21"/>
      <c r="H73" s="21"/>
    </row>
    <row r="74" spans="1:8" ht="20.25">
      <c r="A74" s="27"/>
      <c r="B74" s="21"/>
      <c r="C74" s="21"/>
      <c r="D74" s="21"/>
      <c r="E74" s="21"/>
      <c r="F74" s="21"/>
      <c r="G74" s="21"/>
      <c r="H74" s="21"/>
    </row>
    <row r="75" spans="1:8" ht="20.25">
      <c r="A75" s="27"/>
      <c r="B75" s="21"/>
      <c r="C75" s="21"/>
      <c r="D75" s="21"/>
      <c r="E75" s="21"/>
      <c r="F75" s="21"/>
      <c r="G75" s="21"/>
      <c r="H75" s="21"/>
    </row>
    <row r="76" spans="1:8" ht="20.25">
      <c r="A76" s="27"/>
      <c r="B76" s="21"/>
      <c r="C76" s="21"/>
      <c r="D76" s="21"/>
      <c r="E76" s="21"/>
      <c r="F76" s="21"/>
      <c r="G76" s="21"/>
      <c r="H76" s="21"/>
    </row>
    <row r="77" spans="1:8" ht="20.25">
      <c r="A77" s="27"/>
      <c r="B77" s="21"/>
      <c r="C77" s="21"/>
      <c r="D77" s="21"/>
      <c r="E77" s="21"/>
      <c r="F77" s="21"/>
      <c r="G77" s="21"/>
      <c r="H77" s="21"/>
    </row>
    <row r="78" spans="1:8" ht="20.25">
      <c r="A78" s="27"/>
      <c r="B78" s="21"/>
      <c r="C78" s="21"/>
      <c r="D78" s="21"/>
      <c r="E78" s="21"/>
      <c r="F78" s="21"/>
      <c r="G78" s="21"/>
      <c r="H78" s="21"/>
    </row>
    <row r="79" spans="1:8" ht="20.25">
      <c r="A79" s="27"/>
      <c r="B79" s="21"/>
      <c r="C79" s="21"/>
      <c r="D79" s="21"/>
      <c r="E79" s="21"/>
      <c r="F79" s="21"/>
      <c r="G79" s="21"/>
      <c r="H79" s="21"/>
    </row>
    <row r="80" spans="1:8" ht="20.25">
      <c r="A80" s="27"/>
      <c r="B80" s="21"/>
      <c r="C80" s="21"/>
      <c r="D80" s="21"/>
      <c r="E80" s="21"/>
      <c r="F80" s="21"/>
      <c r="G80" s="21"/>
      <c r="H80" s="21"/>
    </row>
    <row r="81" spans="1:8" ht="20.25">
      <c r="A81" s="27"/>
      <c r="B81" s="21"/>
      <c r="C81" s="21"/>
      <c r="D81" s="21"/>
      <c r="E81" s="21"/>
      <c r="F81" s="21"/>
      <c r="G81" s="21"/>
      <c r="H81" s="21"/>
    </row>
    <row r="82" spans="1:8" ht="20.25">
      <c r="A82" s="27"/>
      <c r="B82" s="21"/>
      <c r="C82" s="21"/>
      <c r="D82" s="21"/>
      <c r="E82" s="21"/>
      <c r="F82" s="21"/>
      <c r="G82" s="21"/>
      <c r="H82" s="21"/>
    </row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7">
    <mergeCell ref="A57:C57"/>
    <mergeCell ref="A58:C58"/>
    <mergeCell ref="A66:C66"/>
    <mergeCell ref="A40:C40"/>
    <mergeCell ref="B41:C41"/>
    <mergeCell ref="A48:C48"/>
    <mergeCell ref="B49:C49"/>
  </mergeCells>
  <printOptions/>
  <pageMargins left="0.8" right="0.8" top="0.7" bottom="0.7" header="0.5" footer="0.5"/>
  <pageSetup fitToHeight="1" fitToWidth="1" horizontalDpi="600" verticalDpi="600" orientation="portrait" scale="62" r:id="rId7"/>
  <headerFooter alignWithMargins="0">
    <oddHeader>&amp;LFile: &amp;F&amp;RAs of: &amp;D - &amp;T</oddHeader>
  </headerFooter>
  <drawing r:id="rId6"/>
  <legacyDrawing r:id="rId5"/>
  <oleObjects>
    <oleObject progId="Equation" shapeId="25378" r:id="rId1"/>
    <oleObject progId="Equation" shapeId="67207" r:id="rId2"/>
    <oleObject progId="Equation" shapeId="125943" r:id="rId3"/>
    <oleObject progId="Equation" shapeId="16891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H9C08e.xls</dc:title>
  <dc:subject/>
  <dc:creator>Patrick Lyons</dc:creator>
  <cp:keywords/>
  <dc:description/>
  <cp:lastModifiedBy>Patrick</cp:lastModifiedBy>
  <cp:lastPrinted>2005-01-15T04:24:10Z</cp:lastPrinted>
  <dcterms:created xsi:type="dcterms:W3CDTF">1998-10-07T19:37:05Z</dcterms:created>
  <dcterms:modified xsi:type="dcterms:W3CDTF">2009-02-24T17:28:54Z</dcterms:modified>
  <cp:category/>
  <cp:version/>
  <cp:contentType/>
  <cp:contentStatus/>
</cp:coreProperties>
</file>